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<sst xmlns="http://schemas.openxmlformats.org/spreadsheetml/2006/main" count="168" uniqueCount="113">
  <si>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</si>
  <si>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</si>
  <si>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</si>
  <si>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</si>
  <si>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</si>
  <si>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</si>
  <si>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</si>
  <si>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</si>
  <si>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</si>
  <si>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</si>
  <si>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</si>
  <si>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</si>
  <si>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</si>
  <si>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</si>
  <si>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</si>
  <si>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</si>
  <si>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</si>
  <si>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</si>
  <si>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</si>
  <si>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</si>
  <si>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</si>
  <si>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</si>
  <si>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</si>
  <si>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</si>
  <si>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</si>
  <si>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</si>
  <si>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</si>
  <si>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</si>
  <si>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</si>
  <si>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</si>
  <si>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</si>
  <si>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</si>
  <si>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</si>
  <si>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</si>
  <si>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</si>
  <si>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</si>
  <si>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</si>
  <si>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</si>
  <si>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</si>
  <si>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</si>
  <si>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</si>
  <si>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</si>
  <si>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</si>
  <si>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</si>
  <si>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</si>
  <si>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</si>
  <si>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</si>
  <si>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</si>
  <si>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</si>
  <si>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</si>
  <si>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</si>
  <si>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</si>
  <si>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</si>
  <si>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</si>
  <si>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</si>
  <si>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</si>
  <si>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</si>
  <si>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</si>
  <si>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</si>
  <si>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</si>
  <si>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</si>
  <si>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</si>
  <si>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</si>
  <si>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</si>
  <si>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</si>
  <si>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</si>
  <si>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</si>
  <si>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</si>
  <si>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</si>
  <si>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</si>
  <si>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</si>
  <si>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</si>
  <si>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</si>
  <si>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</si>
  <si>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</si>
  <si>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</si>
  <si>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</si>
  <si>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</si>
  <si>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</si>
  <si>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</si>
  <si>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</si>
  <si>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</si>
  <si>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</si>
  <si>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</si>
  <si>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</si>
  <si>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</si>
  <si>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</si>
  <si>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</si>
  <si>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</si>
  <si>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</si>
  <si>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</si>
  <si>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</si>
  <si>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</si>
  <si>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</si>
  <si>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</si>
  <si>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</si>
  <si>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</si>
  <si>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</si>
  <si>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</si>
  <si>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</si>
  <si>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</si>
  <si>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</si>
  <si>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</si>
  <si>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</si>
  <si>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</si>
  <si>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</si>
  <si>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</si>
  <si>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</si>
  <si>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</si>
  <si>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</si>
  <si>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</si>
  <si>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</si>
  <si>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10.09.2019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</si>
</sst>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144654.09999999998</c:v>
                </c:pt>
              </c:numCache>
            </c:numRef>
          </c:val>
          <c:shape val="box"/>
        </c:ser>
        <c:shape val="box"/>
        <c:axId val="54398418"/>
        <c:axId val="19823715"/>
      </c:bar3D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98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584262.8000000003</c:v>
                </c:pt>
              </c:numCache>
            </c:numRef>
          </c:val>
          <c:shape val="box"/>
        </c:ser>
        <c:shape val="box"/>
        <c:axId val="44195708"/>
        <c:axId val="62217053"/>
      </c:bar3D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17053"/>
        <c:crosses val="autoZero"/>
        <c:auto val="1"/>
        <c:lblOffset val="100"/>
        <c:tickLblSkip val="1"/>
        <c:noMultiLvlLbl val="0"/>
      </c:catAx>
      <c:valAx>
        <c:axId val="62217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95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274344.33699999994</c:v>
                </c:pt>
              </c:numCache>
            </c:numRef>
          </c:val>
          <c:shape val="box"/>
        </c:ser>
        <c:shape val="box"/>
        <c:axId val="23082566"/>
        <c:axId val="6416503"/>
      </c:bar3DChart>
      <c:catAx>
        <c:axId val="2308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6503"/>
        <c:crosses val="autoZero"/>
        <c:auto val="1"/>
        <c:lblOffset val="100"/>
        <c:tickLblSkip val="1"/>
        <c:noMultiLvlLbl val="0"/>
      </c:catAx>
      <c:valAx>
        <c:axId val="6416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16879.2</c:v>
                </c:pt>
              </c:numCache>
            </c:numRef>
          </c:val>
          <c:shape val="box"/>
        </c:ser>
        <c:shape val="box"/>
        <c:axId val="57748528"/>
        <c:axId val="49974705"/>
      </c:bar3DChart>
      <c:catAx>
        <c:axId val="57748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74705"/>
        <c:crosses val="autoZero"/>
        <c:auto val="1"/>
        <c:lblOffset val="100"/>
        <c:tickLblSkip val="1"/>
        <c:noMultiLvlLbl val="0"/>
      </c:catAx>
      <c:valAx>
        <c:axId val="49974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28147.200000000008</c:v>
                </c:pt>
              </c:numCache>
            </c:numRef>
          </c:val>
          <c:shape val="box"/>
        </c:ser>
        <c:shape val="box"/>
        <c:axId val="47119162"/>
        <c:axId val="21419275"/>
      </c:bar3D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19275"/>
        <c:crosses val="autoZero"/>
        <c:auto val="1"/>
        <c:lblOffset val="100"/>
        <c:tickLblSkip val="2"/>
        <c:noMultiLvlLbl val="0"/>
      </c:catAx>
      <c:valAx>
        <c:axId val="21419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9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7034.599999999998</c:v>
                </c:pt>
              </c:numCache>
            </c:numRef>
          </c:val>
          <c:shape val="box"/>
        </c:ser>
        <c:shape val="box"/>
        <c:axId val="58555748"/>
        <c:axId val="57239685"/>
      </c:bar3D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39685"/>
        <c:crosses val="autoZero"/>
        <c:auto val="1"/>
        <c:lblOffset val="100"/>
        <c:tickLblSkip val="1"/>
        <c:noMultiLvlLbl val="0"/>
      </c:catAx>
      <c:valAx>
        <c:axId val="5723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5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70539.99999999999</c:v>
                </c:pt>
              </c:numCache>
            </c:numRef>
          </c:val>
          <c:shape val="box"/>
        </c:ser>
        <c:shape val="box"/>
        <c:axId val="45395118"/>
        <c:axId val="5902879"/>
      </c:bar3D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584262.8000000003</c:v>
                </c:pt>
                <c:pt idx="1">
                  <c:v>274344.33699999994</c:v>
                </c:pt>
                <c:pt idx="2">
                  <c:v>16879.2</c:v>
                </c:pt>
                <c:pt idx="3">
                  <c:v>28147.200000000008</c:v>
                </c:pt>
                <c:pt idx="4">
                  <c:v>7034.599999999998</c:v>
                </c:pt>
                <c:pt idx="5">
                  <c:v>144654.09999999998</c:v>
                </c:pt>
                <c:pt idx="6">
                  <c:v>70539.99999999999</c:v>
                </c:pt>
              </c:numCache>
            </c:numRef>
          </c:val>
          <c:shape val="box"/>
        </c:ser>
        <c:shape val="box"/>
        <c:axId val="53125912"/>
        <c:axId val="8371161"/>
      </c:bar3D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996750.1</c:v>
                </c:pt>
                <c:pt idx="1">
                  <c:v>125285.7</c:v>
                </c:pt>
                <c:pt idx="2">
                  <c:v>47947.700000000004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1250604.9000000004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660203.4000000001</c:v>
                </c:pt>
                <c:pt idx="1">
                  <c:v>65961.59999999996</c:v>
                </c:pt>
                <c:pt idx="2">
                  <c:v>29580.600000000002</c:v>
                </c:pt>
                <c:pt idx="3">
                  <c:v>53645.06000000001</c:v>
                </c:pt>
                <c:pt idx="4">
                  <c:v>38.49999999999999</c:v>
                </c:pt>
                <c:pt idx="5">
                  <c:v>812773.0967900003</c:v>
                </c:pt>
              </c:numCache>
            </c:numRef>
          </c:val>
          <c:shape val="box"/>
        </c:ser>
        <c:shape val="box"/>
        <c:axId val="8231586"/>
        <c:axId val="6975411"/>
      </c:bar3D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1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0" sqref="D150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+546.3</f>
        <v>584262.8000000003</v>
      </c>
      <c r="E6" s="3">
        <f>D6/D156*100</f>
        <v>36.016643273332285</v>
      </c>
      <c r="F6" s="3">
        <f>D6/B6*100</f>
        <v>84.84140559053773</v>
      </c>
      <c r="G6" s="3">
        <f aca="true" t="shared" si="0" ref="G6:G43">D6/C6*100</f>
        <v>63.331988495238946</v>
      </c>
      <c r="H6" s="36">
        <f aca="true" t="shared" si="1" ref="H6:H12">B6-D6</f>
        <v>104390.09999999974</v>
      </c>
      <c r="I6" s="36">
        <f aca="true" t="shared" si="2" ref="I6:I43">C6-D6</f>
        <v>338276.99999999965</v>
      </c>
      <c r="J6" s="128"/>
      <c r="L6" s="129">
        <f>H6-H7</f>
        <v>77259.79999999976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</f>
        <v>202509.80000000002</v>
      </c>
      <c r="E7" s="120">
        <f>D7/D6*100</f>
        <v>34.660738284210446</v>
      </c>
      <c r="F7" s="120">
        <f>D7/B7*100</f>
        <v>88.18573062805669</v>
      </c>
      <c r="G7" s="120">
        <f>D7/C7*100</f>
        <v>67.73822800018999</v>
      </c>
      <c r="H7" s="119">
        <f t="shared" si="1"/>
        <v>27130.29999999999</v>
      </c>
      <c r="I7" s="119">
        <f t="shared" si="2"/>
        <v>96449.6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</f>
        <v>482556.3000000001</v>
      </c>
      <c r="E8" s="92">
        <f>D8/D6*100</f>
        <v>82.59233687306462</v>
      </c>
      <c r="F8" s="92">
        <f>D8/B8*100</f>
        <v>86.97936531397241</v>
      </c>
      <c r="G8" s="92">
        <f t="shared" si="0"/>
        <v>66.11503248917828</v>
      </c>
      <c r="H8" s="90">
        <f t="shared" si="1"/>
        <v>72237.6999999999</v>
      </c>
      <c r="I8" s="90">
        <f t="shared" si="2"/>
        <v>247317.49999999983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</f>
        <v>37.599999999999994</v>
      </c>
      <c r="E9" s="109">
        <f>D9/D6*100</f>
        <v>0.006435460207290277</v>
      </c>
      <c r="F9" s="92">
        <f>D9/B9*100</f>
        <v>50.8108108108108</v>
      </c>
      <c r="G9" s="92">
        <f t="shared" si="0"/>
        <v>35.84366062917063</v>
      </c>
      <c r="H9" s="90">
        <f t="shared" si="1"/>
        <v>36.400000000000006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32698.8+85</f>
        <v>32783.8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+341.7</f>
        <v>27250.7</v>
      </c>
      <c r="E10" s="92">
        <f>D10/D6*100</f>
        <v>4.664116900819287</v>
      </c>
      <c r="F10" s="92">
        <f aca="true" t="shared" si="3" ref="F10:F41">D10/B10*100</f>
        <v>83.12245682318705</v>
      </c>
      <c r="G10" s="92">
        <f t="shared" si="0"/>
        <v>62.73210281815294</v>
      </c>
      <c r="H10" s="90">
        <f t="shared" si="1"/>
        <v>5533.100000000002</v>
      </c>
      <c r="I10" s="90">
        <f t="shared" si="2"/>
        <v>16189.100000000002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+192.5</f>
        <v>50906.09999999997</v>
      </c>
      <c r="E11" s="92">
        <f>D11/D6*100</f>
        <v>8.712877150487751</v>
      </c>
      <c r="F11" s="92">
        <f t="shared" si="3"/>
        <v>82.13509523463777</v>
      </c>
      <c r="G11" s="92">
        <f t="shared" si="0"/>
        <v>51.800908900344524</v>
      </c>
      <c r="H11" s="90">
        <f t="shared" si="1"/>
        <v>11072.40000000003</v>
      </c>
      <c r="I11" s="90">
        <f t="shared" si="2"/>
        <v>47366.50000000004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</f>
        <v>7368.5</v>
      </c>
      <c r="E12" s="92">
        <f>D12/D6*100</f>
        <v>1.26116192918666</v>
      </c>
      <c r="F12" s="92">
        <f t="shared" si="3"/>
        <v>76.6004116680874</v>
      </c>
      <c r="G12" s="92">
        <f t="shared" si="0"/>
        <v>56.72658685861658</v>
      </c>
      <c r="H12" s="90">
        <f t="shared" si="1"/>
        <v>2250.8999999999996</v>
      </c>
      <c r="I12" s="90">
        <f t="shared" si="2"/>
        <v>5621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37859.19999999998</v>
      </c>
      <c r="D13" s="32">
        <f>D6-D8-D9-D10-D11-D12</f>
        <v>16143.600000000202</v>
      </c>
      <c r="E13" s="92">
        <f>D13/D6*100</f>
        <v>2.7630716862343787</v>
      </c>
      <c r="F13" s="92">
        <f t="shared" si="3"/>
        <v>54.90422811122664</v>
      </c>
      <c r="G13" s="92">
        <f t="shared" si="0"/>
        <v>42.64115459386414</v>
      </c>
      <c r="H13" s="90">
        <f aca="true" t="shared" si="4" ref="H13:H44">B13-D13</f>
        <v>13259.599999999817</v>
      </c>
      <c r="I13" s="90">
        <f t="shared" si="2"/>
        <v>21715.59999999978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</f>
        <v>312979.80000000005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+85.8</f>
        <v>274344.33699999994</v>
      </c>
      <c r="E18" s="3">
        <f>D18/D156*100</f>
        <v>16.911845354158864</v>
      </c>
      <c r="F18" s="3">
        <f>D18/B18*100</f>
        <v>87.65560493041401</v>
      </c>
      <c r="G18" s="3">
        <f t="shared" si="0"/>
        <v>66.08698826693862</v>
      </c>
      <c r="H18" s="149">
        <f t="shared" si="4"/>
        <v>38635.463000000105</v>
      </c>
      <c r="I18" s="36">
        <f t="shared" si="2"/>
        <v>140781.76300000015</v>
      </c>
      <c r="J18" s="128"/>
      <c r="L18" s="129">
        <f>H18-H19</f>
        <v>21988.800000000076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</f>
        <v>137295.63699999996</v>
      </c>
      <c r="E19" s="120">
        <f>D19/D18*100</f>
        <v>50.045004938447114</v>
      </c>
      <c r="F19" s="120">
        <f t="shared" si="3"/>
        <v>89.18642699245105</v>
      </c>
      <c r="G19" s="120">
        <f t="shared" si="0"/>
        <v>66.85734536251903</v>
      </c>
      <c r="H19" s="119">
        <f t="shared" si="4"/>
        <v>16646.66300000003</v>
      </c>
      <c r="I19" s="119">
        <f t="shared" si="2"/>
        <v>68060.46300000008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0.1982545023336859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312210.60000000003</v>
      </c>
      <c r="C25" s="32">
        <f>C18-C24</f>
        <v>414126.70000000007</v>
      </c>
      <c r="D25" s="32">
        <f>D18-D24</f>
        <v>273800.4369999999</v>
      </c>
      <c r="E25" s="92">
        <f>D25/D18*100</f>
        <v>99.8017454976663</v>
      </c>
      <c r="F25" s="92">
        <f t="shared" si="3"/>
        <v>87.69735460615364</v>
      </c>
      <c r="G25" s="92">
        <f t="shared" si="0"/>
        <v>66.11513746879876</v>
      </c>
      <c r="H25" s="90">
        <f t="shared" si="4"/>
        <v>38410.16300000012</v>
      </c>
      <c r="I25" s="90">
        <f t="shared" si="2"/>
        <v>140326.26300000015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+21.4</f>
        <v>16879.2</v>
      </c>
      <c r="E33" s="3">
        <f>D33/D156*100</f>
        <v>1.0405114361880134</v>
      </c>
      <c r="F33" s="3">
        <f>D33/B33*100</f>
        <v>81.99199471495746</v>
      </c>
      <c r="G33" s="148">
        <f t="shared" si="0"/>
        <v>61.978409341264594</v>
      </c>
      <c r="H33" s="149">
        <f t="shared" si="4"/>
        <v>3707.2000000000007</v>
      </c>
      <c r="I33" s="36">
        <f t="shared" si="2"/>
        <v>10354.8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</f>
        <v>9484.1</v>
      </c>
      <c r="E34" s="92">
        <f>D34/D33*100</f>
        <v>56.18808948291388</v>
      </c>
      <c r="F34" s="92">
        <f t="shared" si="3"/>
        <v>86.91599919353361</v>
      </c>
      <c r="G34" s="92">
        <f t="shared" si="0"/>
        <v>66.52800965221174</v>
      </c>
      <c r="H34" s="90">
        <f t="shared" si="4"/>
        <v>1427.699999999999</v>
      </c>
      <c r="I34" s="90">
        <f t="shared" si="2"/>
        <v>4771.699999999999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0.32288260107114075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1.1+273.8+98.4+76.8+0.5+2.1+0.3+6.6+52.2+342.8+0.4+3.3+12.2+25.8+7.1+2.1+70+0.1+0.7+1.9+15.3+8.2+0.2+4.2+0.1+8.5</f>
        <v>1014.7000000000003</v>
      </c>
      <c r="E36" s="92">
        <f>D36/D33*100</f>
        <v>6.011540831319021</v>
      </c>
      <c r="F36" s="92">
        <f t="shared" si="3"/>
        <v>82.81913157035588</v>
      </c>
      <c r="G36" s="92">
        <f t="shared" si="0"/>
        <v>48.59441597624635</v>
      </c>
      <c r="H36" s="90">
        <f t="shared" si="4"/>
        <v>210.49999999999977</v>
      </c>
      <c r="I36" s="90">
        <f t="shared" si="2"/>
        <v>1073.4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1.4935541968813688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0.5551210957865302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9548.5</v>
      </c>
      <c r="D39" s="31">
        <f>D33-D34-D36-D37-D35-D38</f>
        <v>5980.099999999999</v>
      </c>
      <c r="E39" s="92">
        <f>D39/D33*100</f>
        <v>35.42881179202805</v>
      </c>
      <c r="F39" s="92">
        <f t="shared" si="3"/>
        <v>77.00558860645393</v>
      </c>
      <c r="G39" s="92">
        <f t="shared" si="0"/>
        <v>62.62868513379064</v>
      </c>
      <c r="H39" s="90">
        <f t="shared" si="4"/>
        <v>1785.7000000000016</v>
      </c>
      <c r="I39" s="90">
        <f t="shared" si="2"/>
        <v>3568.4000000000005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</f>
        <v>477.80000000000007</v>
      </c>
      <c r="E43" s="3">
        <f>D43/D156*100</f>
        <v>0.029453787158789095</v>
      </c>
      <c r="F43" s="3">
        <f>D43/B43*100</f>
        <v>61.53251770766259</v>
      </c>
      <c r="G43" s="3">
        <f t="shared" si="0"/>
        <v>48.75012753800633</v>
      </c>
      <c r="H43" s="149">
        <f t="shared" si="4"/>
        <v>298.69999999999993</v>
      </c>
      <c r="I43" s="36">
        <f t="shared" si="2"/>
        <v>502.29999999999995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</f>
        <v>10667.699999999999</v>
      </c>
      <c r="E46" s="3">
        <f>D46/D156*100</f>
        <v>0.6576060386643248</v>
      </c>
      <c r="F46" s="3">
        <f>D46/B46*100</f>
        <v>85.01514185527573</v>
      </c>
      <c r="G46" s="3">
        <f aca="true" t="shared" si="5" ref="G46:G78">D46/C46*100</f>
        <v>63.11949730190288</v>
      </c>
      <c r="H46" s="36">
        <f>B46-D46</f>
        <v>1880.300000000001</v>
      </c>
      <c r="I46" s="36">
        <f aca="true" t="shared" si="6" ref="I46:I79">C46-D46</f>
        <v>6233.099999999997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</f>
        <v>9790.9</v>
      </c>
      <c r="E47" s="92">
        <f>D47/D46*100</f>
        <v>91.7807962353647</v>
      </c>
      <c r="F47" s="92">
        <f aca="true" t="shared" si="7" ref="F47:F76">D47/B47*100</f>
        <v>86.04888252199362</v>
      </c>
      <c r="G47" s="92">
        <f t="shared" si="5"/>
        <v>64.1147542057115</v>
      </c>
      <c r="H47" s="90">
        <f aca="true" t="shared" si="8" ref="H47:H76">B47-D47</f>
        <v>1587.3999999999996</v>
      </c>
      <c r="I47" s="90">
        <f t="shared" si="6"/>
        <v>5480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0.00843668269636379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0.5361980558133431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v>998.4</v>
      </c>
      <c r="D50" s="90">
        <f>13.9+43.7+37.9+3.3+112.6+65.7+2.1+15.6+56.1+2.7+37.7+0.1+42+5.3+1.3+11.6+20.1+0.2+56.8+3.9+4+8.4+3+1.7</f>
        <v>549.7</v>
      </c>
      <c r="E50" s="92">
        <f>D50/D46*100</f>
        <v>5.152938309101307</v>
      </c>
      <c r="F50" s="92">
        <f t="shared" si="7"/>
        <v>77.1833754563325</v>
      </c>
      <c r="G50" s="92">
        <f t="shared" si="5"/>
        <v>55.05809294871795</v>
      </c>
      <c r="H50" s="90">
        <f t="shared" si="8"/>
        <v>162.5</v>
      </c>
      <c r="I50" s="90">
        <f t="shared" si="6"/>
        <v>448.69999999999993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523.599999999996</v>
      </c>
      <c r="D51" s="108">
        <f>D46-D47-D50-D49-D48</f>
        <v>268.99999999999926</v>
      </c>
      <c r="E51" s="92">
        <f>D51/D46*100</f>
        <v>2.5216307170242818</v>
      </c>
      <c r="F51" s="92">
        <f t="shared" si="7"/>
        <v>68.23947234906107</v>
      </c>
      <c r="G51" s="92">
        <f t="shared" si="5"/>
        <v>51.375095492742794</v>
      </c>
      <c r="H51" s="90">
        <f t="shared" si="8"/>
        <v>125.20000000000147</v>
      </c>
      <c r="I51" s="90">
        <f t="shared" si="6"/>
        <v>254.59999999999678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</f>
        <v>28147.200000000008</v>
      </c>
      <c r="E52" s="3">
        <f>D52/D156*100</f>
        <v>1.7351227248134544</v>
      </c>
      <c r="F52" s="3">
        <f>D52/B52*100</f>
        <v>71.63978528833111</v>
      </c>
      <c r="G52" s="3">
        <f t="shared" si="5"/>
        <v>54.30457187727298</v>
      </c>
      <c r="H52" s="36">
        <f>B52-D52</f>
        <v>11142.699999999993</v>
      </c>
      <c r="I52" s="36">
        <f t="shared" si="6"/>
        <v>23684.899999999998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</f>
        <v>16580.000000000004</v>
      </c>
      <c r="E53" s="92">
        <f>D53/D52*100</f>
        <v>58.90461573442474</v>
      </c>
      <c r="F53" s="92">
        <f t="shared" si="7"/>
        <v>82.25267147548793</v>
      </c>
      <c r="G53" s="92">
        <f t="shared" si="5"/>
        <v>63.8677344673901</v>
      </c>
      <c r="H53" s="90">
        <f t="shared" si="8"/>
        <v>3577.399999999998</v>
      </c>
      <c r="I53" s="90">
        <f t="shared" si="6"/>
        <v>9379.899999999998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</f>
        <v>3038.7</v>
      </c>
      <c r="C55" s="32">
        <f>4332.1-250-15-140</f>
        <v>3927.1000000000004</v>
      </c>
      <c r="D55" s="33">
        <f>3.2+7.6+9.6+11.4+10.1+24.7+6.6+7.8+2.3+6.6+70.1+102.1+3.2+185.8+105+116.2+245+84+7.3+8.9+0.2+110.8+122.9-0.1+5.4+43.7+5.9+0.4+35.5+6.2+57+84.1+17.2+1.6+53.4+53+36.6+149.5</f>
        <v>1800.8000000000004</v>
      </c>
      <c r="E55" s="92">
        <f>D55/D52*100</f>
        <v>6.397794452023647</v>
      </c>
      <c r="F55" s="92">
        <f t="shared" si="7"/>
        <v>59.26218448678713</v>
      </c>
      <c r="G55" s="92">
        <f t="shared" si="5"/>
        <v>45.85572050622597</v>
      </c>
      <c r="H55" s="90">
        <f t="shared" si="8"/>
        <v>1237.8999999999994</v>
      </c>
      <c r="I55" s="90">
        <f t="shared" si="6"/>
        <v>2126.3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</f>
        <v>725.3999999999999</v>
      </c>
      <c r="E56" s="92">
        <f>D56/D52*100</f>
        <v>2.577165757162345</v>
      </c>
      <c r="F56" s="92">
        <f t="shared" si="7"/>
        <v>82.17967599410898</v>
      </c>
      <c r="G56" s="92">
        <f t="shared" si="5"/>
        <v>51.392136025504776</v>
      </c>
      <c r="H56" s="90">
        <f t="shared" si="8"/>
        <v>157.30000000000018</v>
      </c>
      <c r="I56" s="90">
        <f t="shared" si="6"/>
        <v>686.1000000000001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6.018360618462936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12269.199999999997</v>
      </c>
      <c r="C58" s="32">
        <f>C52-C53-C56-C55-C54-C57</f>
        <v>16237.200000000004</v>
      </c>
      <c r="D58" s="32">
        <f>D52-D53-D56-D55-D54-D57</f>
        <v>7347.000000000004</v>
      </c>
      <c r="E58" s="92">
        <f>D58/D52*100</f>
        <v>26.102063437926336</v>
      </c>
      <c r="F58" s="92">
        <f t="shared" si="7"/>
        <v>59.88165487562356</v>
      </c>
      <c r="G58" s="92">
        <f t="shared" si="5"/>
        <v>45.247949153795</v>
      </c>
      <c r="H58" s="90">
        <f>B58-D58</f>
        <v>4922.199999999993</v>
      </c>
      <c r="I58" s="90">
        <f>C58-D58</f>
        <v>8890.2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</f>
        <v>7034.599999999998</v>
      </c>
      <c r="E60" s="3">
        <f>D60/D156*100</f>
        <v>0.43364506309589296</v>
      </c>
      <c r="F60" s="3">
        <f>D60/B60*100</f>
        <v>91.15009847621019</v>
      </c>
      <c r="G60" s="3">
        <f t="shared" si="5"/>
        <v>79.45199290708047</v>
      </c>
      <c r="H60" s="36">
        <f>B60-D60</f>
        <v>683.0000000000027</v>
      </c>
      <c r="I60" s="36">
        <f t="shared" si="6"/>
        <v>1819.300000000002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</f>
        <v>2358.9000000000005</v>
      </c>
      <c r="E61" s="92">
        <f>D61/D60*100</f>
        <v>33.532823472549985</v>
      </c>
      <c r="F61" s="92">
        <f t="shared" si="7"/>
        <v>85.92816552528052</v>
      </c>
      <c r="G61" s="92">
        <f t="shared" si="5"/>
        <v>65.03901403402355</v>
      </c>
      <c r="H61" s="90">
        <f t="shared" si="8"/>
        <v>386.2999999999993</v>
      </c>
      <c r="I61" s="90">
        <f t="shared" si="6"/>
        <v>1267.9999999999995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5.933528558837747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</f>
        <v>252.00000000000003</v>
      </c>
      <c r="E63" s="92">
        <f>D63/D60*100</f>
        <v>3.582293236289201</v>
      </c>
      <c r="F63" s="92">
        <f t="shared" si="7"/>
        <v>76.0639903410806</v>
      </c>
      <c r="G63" s="92">
        <f t="shared" si="5"/>
        <v>53.01914580265096</v>
      </c>
      <c r="H63" s="90">
        <f t="shared" si="8"/>
        <v>79.29999999999998</v>
      </c>
      <c r="I63" s="90">
        <f t="shared" si="6"/>
        <v>223.29999999999998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48.81727461405057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572.1999999999967</v>
      </c>
      <c r="E65" s="92">
        <f>D65/D60*100</f>
        <v>8.134080118272495</v>
      </c>
      <c r="F65" s="92">
        <f t="shared" si="7"/>
        <v>72.70648030495506</v>
      </c>
      <c r="G65" s="92">
        <f t="shared" si="5"/>
        <v>63.74777183600677</v>
      </c>
      <c r="H65" s="90">
        <f t="shared" si="8"/>
        <v>214.8000000000037</v>
      </c>
      <c r="I65" s="90">
        <f t="shared" si="6"/>
        <v>325.40000000000316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0.015306352765858794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+9.3</f>
        <v>144654.09999999998</v>
      </c>
      <c r="E92" s="3">
        <f>D92/D156*100</f>
        <v>8.917143309012541</v>
      </c>
      <c r="F92" s="3">
        <f aca="true" t="shared" si="11" ref="F92:F98">D92/B92*100</f>
        <v>85.67155056669546</v>
      </c>
      <c r="G92" s="3">
        <f t="shared" si="9"/>
        <v>66.30022678480742</v>
      </c>
      <c r="H92" s="36">
        <f aca="true" t="shared" si="12" ref="H92:H98">B92-D92</f>
        <v>24193.20000000001</v>
      </c>
      <c r="I92" s="36">
        <f t="shared" si="10"/>
        <v>73526.30000000002</v>
      </c>
      <c r="J92" s="128"/>
    </row>
    <row r="93" spans="1:9" s="128" customFormat="1" ht="21.75" customHeight="1">
      <c r="A93" s="88" t="s">
        <v>3</v>
      </c>
      <c r="B93" s="107">
        <f>158248.5+300+252.9</f>
        <v>158801.4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</f>
        <v>137496.1</v>
      </c>
      <c r="E93" s="92">
        <f>D93/D92*100</f>
        <v>95.05164388703813</v>
      </c>
      <c r="F93" s="92">
        <f t="shared" si="11"/>
        <v>86.58368251161515</v>
      </c>
      <c r="G93" s="92">
        <f t="shared" si="9"/>
        <v>67.19349489876953</v>
      </c>
      <c r="H93" s="90">
        <f t="shared" si="12"/>
        <v>21305.29999999999</v>
      </c>
      <c r="I93" s="90">
        <f t="shared" si="10"/>
        <v>67131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</f>
        <v>1452.3000000000002</v>
      </c>
      <c r="E94" s="92">
        <f>D94/D92*100</f>
        <v>1.0039812214102473</v>
      </c>
      <c r="F94" s="92">
        <f t="shared" si="11"/>
        <v>84.5934296365331</v>
      </c>
      <c r="G94" s="92">
        <f t="shared" si="9"/>
        <v>53.69541908529598</v>
      </c>
      <c r="H94" s="90">
        <f t="shared" si="12"/>
        <v>264.4999999999998</v>
      </c>
      <c r="I94" s="90">
        <f t="shared" si="10"/>
        <v>1252.3999999999996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8329.099999999995</v>
      </c>
      <c r="C96" s="108">
        <f>C92-C93-C94-C95</f>
        <v>10848.599999999988</v>
      </c>
      <c r="D96" s="108">
        <f>D92-D93-D94-D95</f>
        <v>5705.699999999971</v>
      </c>
      <c r="E96" s="92">
        <f>D96/D92*100</f>
        <v>3.94437489155162</v>
      </c>
      <c r="F96" s="92">
        <f t="shared" si="11"/>
        <v>68.5031996254094</v>
      </c>
      <c r="G96" s="92">
        <f>D96/C96*100</f>
        <v>52.59388308168775</v>
      </c>
      <c r="H96" s="90">
        <f t="shared" si="12"/>
        <v>2623.400000000024</v>
      </c>
      <c r="I96" s="90">
        <f>C96-D96</f>
        <v>5142.900000000017</v>
      </c>
    </row>
    <row r="97" spans="1:10" ht="18.75">
      <c r="A97" s="74" t="s">
        <v>10</v>
      </c>
      <c r="B97" s="82">
        <f>85260.1+3259.9</f>
        <v>88520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+2.2+5.2</f>
        <v>70539.99999999999</v>
      </c>
      <c r="E97" s="73">
        <f>D97/D156*100</f>
        <v>4.348409682254044</v>
      </c>
      <c r="F97" s="75">
        <f t="shared" si="11"/>
        <v>79.68820605512876</v>
      </c>
      <c r="G97" s="72">
        <f>D97/C97*100</f>
        <v>52.539652392177885</v>
      </c>
      <c r="H97" s="76">
        <f t="shared" si="12"/>
        <v>17980.000000000015</v>
      </c>
      <c r="I97" s="78">
        <f>C97-D97</f>
        <v>63720.500000000015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101+2.6+598.7+1.6+2603.8+3.8+0.7+1149.5+2.1+129.3+1033.7+0.3+164.7+461.5+907.4+167.5+105.4+83.7+677.1+35.3+47.9+8.7+62.1+35+659.5+47.8+1.1+7.6+40+127.4+745.4+2.2</f>
        <v>10014.4</v>
      </c>
      <c r="E98" s="114">
        <f>D98/D97*100</f>
        <v>14.196767791324074</v>
      </c>
      <c r="F98" s="115">
        <f t="shared" si="11"/>
        <v>82.7971657944126</v>
      </c>
      <c r="G98" s="116">
        <f>D98/C98*100</f>
        <v>60.95191722458917</v>
      </c>
      <c r="H98" s="117">
        <f t="shared" si="12"/>
        <v>2080.7000000000007</v>
      </c>
      <c r="I98" s="106">
        <f>C98-D98</f>
        <v>6415.6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+12.5</f>
        <v>44504.100000000006</v>
      </c>
      <c r="E104" s="16">
        <f>D104/D156*100</f>
        <v>2.7434371893961194</v>
      </c>
      <c r="F104" s="16">
        <f>D104/B104*100</f>
        <v>81.075305643961</v>
      </c>
      <c r="G104" s="16">
        <f aca="true" t="shared" si="13" ref="G104:G154">D104/C104*100</f>
        <v>58.136840207653506</v>
      </c>
      <c r="H104" s="60">
        <f aca="true" t="shared" si="14" ref="H104:H154">B104-D104</f>
        <v>10388.19999999999</v>
      </c>
      <c r="I104" s="60">
        <f aca="true" t="shared" si="15" ref="I104:I154">C104-D104</f>
        <v>32046.5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</f>
        <v>226.9</v>
      </c>
      <c r="E105" s="101">
        <f>D105/D104*100</f>
        <v>0.5098406663655708</v>
      </c>
      <c r="F105" s="92">
        <f>D105/B105*100</f>
        <v>59.632063074901446</v>
      </c>
      <c r="G105" s="101">
        <f>D105/C105*100</f>
        <v>41.74025018395879</v>
      </c>
      <c r="H105" s="100">
        <f t="shared" si="14"/>
        <v>153.6</v>
      </c>
      <c r="I105" s="100">
        <f t="shared" si="15"/>
        <v>316.70000000000005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</f>
        <v>40383.860000000015</v>
      </c>
      <c r="E106" s="92">
        <f>D106/D104*100</f>
        <v>90.7418867025735</v>
      </c>
      <c r="F106" s="92">
        <f aca="true" t="shared" si="16" ref="F106:F154">D106/B106*100</f>
        <v>82.66251005549204</v>
      </c>
      <c r="G106" s="92">
        <f t="shared" si="13"/>
        <v>62.41082426031389</v>
      </c>
      <c r="H106" s="90">
        <f t="shared" si="14"/>
        <v>8470.039999999979</v>
      </c>
      <c r="I106" s="90">
        <f t="shared" si="15"/>
        <v>24322.639999999992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3893.3399999999892</v>
      </c>
      <c r="E108" s="105">
        <f>D108/D104*100</f>
        <v>8.748272631060933</v>
      </c>
      <c r="F108" s="105">
        <f t="shared" si="16"/>
        <v>68.81245691864451</v>
      </c>
      <c r="G108" s="105">
        <f t="shared" si="13"/>
        <v>34.45281182248566</v>
      </c>
      <c r="H108" s="166">
        <f t="shared" si="14"/>
        <v>1764.5600000000122</v>
      </c>
      <c r="I108" s="106">
        <f t="shared" si="15"/>
        <v>7407.1600000000035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459081.50000000006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440442.1197900001</v>
      </c>
      <c r="E109" s="63">
        <f>D109/D156*100</f>
        <v>27.150875789159794</v>
      </c>
      <c r="F109" s="63">
        <f>D109/B109*100</f>
        <v>95.93985377106245</v>
      </c>
      <c r="G109" s="63">
        <f t="shared" si="13"/>
        <v>69.35923795754374</v>
      </c>
      <c r="H109" s="62">
        <f t="shared" si="14"/>
        <v>18639.380209999974</v>
      </c>
      <c r="I109" s="62">
        <f t="shared" si="15"/>
        <v>194573.68020999996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1.8+140.5+138.5+0.9+33+80.9+13.3+0.1+53.3+109+1.4+124.9+19.8+24.9+9+3.6+91.3+61.8+18.7+59+14.7+34.7+0.1+2.2+3.8+2.1+129.5+15.3+0.5-0.3+15.6+0.9+145.2+1.4+33.8+73+26.3+109.9+61.1+11.7+3.2-0.1+0.6+6.1+144.6+0.5+9.9+3.3+47+128.6+1.3</f>
        <v>2012.1999999999996</v>
      </c>
      <c r="E110" s="85">
        <f>D110/D109*100</f>
        <v>0.4568591216842302</v>
      </c>
      <c r="F110" s="85">
        <f t="shared" si="16"/>
        <v>61.49379622272476</v>
      </c>
      <c r="G110" s="85">
        <f t="shared" si="13"/>
        <v>38.85531117848108</v>
      </c>
      <c r="H110" s="86">
        <f t="shared" si="14"/>
        <v>1260.0000000000002</v>
      </c>
      <c r="I110" s="86">
        <f t="shared" si="15"/>
        <v>3166.5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39.76244906072956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</f>
        <v>3564.3</v>
      </c>
      <c r="E116" s="85">
        <f>D116/D109*100</f>
        <v>0.8092550280385161</v>
      </c>
      <c r="F116" s="85">
        <f t="shared" si="16"/>
        <v>82.28599131960476</v>
      </c>
      <c r="G116" s="85">
        <f t="shared" si="13"/>
        <v>61.61066168844639</v>
      </c>
      <c r="H116" s="86">
        <f t="shared" si="14"/>
        <v>767.3000000000002</v>
      </c>
      <c r="I116" s="86">
        <f t="shared" si="15"/>
        <v>2220.8999999999996</v>
      </c>
      <c r="K116" s="150">
        <f>H124+H143</f>
        <v>1040.1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0.11524783330032569</v>
      </c>
      <c r="F121" s="85">
        <f t="shared" si="16"/>
        <v>69.61053208996161</v>
      </c>
      <c r="G121" s="85">
        <f t="shared" si="13"/>
        <v>49.53161592505856</v>
      </c>
      <c r="H121" s="86">
        <f t="shared" si="14"/>
        <v>221.59999999999997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</f>
        <v>74.3</v>
      </c>
      <c r="E123" s="85">
        <f>D123/D109*100</f>
        <v>0.016869412951564612</v>
      </c>
      <c r="F123" s="85">
        <f t="shared" si="16"/>
        <v>64.89082969432314</v>
      </c>
      <c r="G123" s="85">
        <f t="shared" si="13"/>
        <v>39.839142091152816</v>
      </c>
      <c r="H123" s="86">
        <f t="shared" si="14"/>
        <v>40.2</v>
      </c>
      <c r="I123" s="86">
        <f t="shared" si="15"/>
        <v>112.2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0.022250369707312676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</f>
        <v>15056.300000000001</v>
      </c>
      <c r="E127" s="161">
        <f>D127/D109*100</f>
        <v>3.4184514431042032</v>
      </c>
      <c r="F127" s="162">
        <f t="shared" si="16"/>
        <v>96.70256973480542</v>
      </c>
      <c r="G127" s="162">
        <f t="shared" si="13"/>
        <v>96.70256973480542</v>
      </c>
      <c r="H127" s="163">
        <f t="shared" si="14"/>
        <v>513.3999999999996</v>
      </c>
      <c r="I127" s="163">
        <f t="shared" si="15"/>
        <v>513.3999999999996</v>
      </c>
      <c r="J127" s="164"/>
      <c r="K127" s="165">
        <f>H110+H113+H116+H121+H123+H129+H130+H132+H134+H138+H139+H141+H150+H70+H128</f>
        <v>5207.86538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706.3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0.016937526328219654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478.8999999999999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0.04910974456828299</v>
      </c>
      <c r="F132" s="85">
        <f t="shared" si="16"/>
        <v>25.570398392244947</v>
      </c>
      <c r="G132" s="85">
        <f t="shared" si="13"/>
        <v>21.545970714214565</v>
      </c>
      <c r="H132" s="86">
        <f t="shared" si="14"/>
        <v>629.5999999999999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v>9.6</v>
      </c>
      <c r="E134" s="95">
        <f>D134/D109*100</f>
        <v>0.002179628052961242</v>
      </c>
      <c r="F134" s="85">
        <f t="shared" si="16"/>
        <v>9.142857142857142</v>
      </c>
      <c r="G134" s="85">
        <f t="shared" si="13"/>
        <v>4.173913043478261</v>
      </c>
      <c r="H134" s="86">
        <f t="shared" si="14"/>
        <v>95.4</v>
      </c>
      <c r="I134" s="86">
        <f t="shared" si="15"/>
        <v>220.4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v>2043.9</v>
      </c>
      <c r="C138" s="93">
        <v>2964.5</v>
      </c>
      <c r="D138" s="94">
        <f>203+174+113.5+76.2+55.5+17.2+64.2+103.9+40.9+12.5+10.2+13.3+28.3+0.1+10.1+19.9+1.8+49.6</f>
        <v>994.2</v>
      </c>
      <c r="E138" s="95">
        <f>D138/D109*100</f>
        <v>0.22572773023479864</v>
      </c>
      <c r="F138" s="85">
        <f t="shared" si="16"/>
        <v>48.642301482460006</v>
      </c>
      <c r="G138" s="85">
        <f t="shared" si="13"/>
        <v>33.536852757631976</v>
      </c>
      <c r="H138" s="86">
        <f t="shared" si="14"/>
        <v>1049.7</v>
      </c>
      <c r="I138" s="86">
        <f t="shared" si="15"/>
        <v>1970.3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</f>
        <v>116.4</v>
      </c>
      <c r="E139" s="95">
        <f>D139/D109*100</f>
        <v>0.02642799014215506</v>
      </c>
      <c r="F139" s="85">
        <f t="shared" si="16"/>
        <v>58.90688259109312</v>
      </c>
      <c r="G139" s="85">
        <f t="shared" si="13"/>
        <v>41.930835734870314</v>
      </c>
      <c r="H139" s="86">
        <f t="shared" si="14"/>
        <v>81.19999999999999</v>
      </c>
      <c r="I139" s="86">
        <f t="shared" si="15"/>
        <v>161.20000000000002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</f>
        <v>8.8</v>
      </c>
      <c r="E140" s="92"/>
      <c r="F140" s="85">
        <f>D140/B140*100</f>
        <v>13.53846153846154</v>
      </c>
      <c r="G140" s="92">
        <f>D140/C140*100</f>
        <v>11.000000000000002</v>
      </c>
      <c r="H140" s="90">
        <f>B140-D140</f>
        <v>56.2</v>
      </c>
      <c r="I140" s="90">
        <f>C140-D140</f>
        <v>71.2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</f>
        <v>253.83462</v>
      </c>
      <c r="E141" s="95">
        <f>D141/D109*100</f>
        <v>0.05763177693382883</v>
      </c>
      <c r="F141" s="85">
        <f>D141/B141*100</f>
        <v>55.78782857142858</v>
      </c>
      <c r="G141" s="85">
        <f>D141/C141*100</f>
        <v>39.482753149790014</v>
      </c>
      <c r="H141" s="86">
        <f t="shared" si="14"/>
        <v>201.16538</v>
      </c>
      <c r="I141" s="86">
        <f t="shared" si="15"/>
        <v>389.06538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</f>
        <v>219.19999999999996</v>
      </c>
      <c r="E142" s="92">
        <f>D142/D141*100</f>
        <v>86.35543882863573</v>
      </c>
      <c r="F142" s="92">
        <f t="shared" si="16"/>
        <v>60.05479452054794</v>
      </c>
      <c r="G142" s="92">
        <f>D142/C142*100</f>
        <v>41.76033530196227</v>
      </c>
      <c r="H142" s="90">
        <f t="shared" si="14"/>
        <v>145.80000000000004</v>
      </c>
      <c r="I142" s="90">
        <f t="shared" si="15"/>
        <v>305.70000000000005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</f>
        <v>1598.4000000000003</v>
      </c>
      <c r="E143" s="95">
        <f>D143/D109*100</f>
        <v>0.3629080708180468</v>
      </c>
      <c r="F143" s="85">
        <f t="shared" si="16"/>
        <v>87.87728847105394</v>
      </c>
      <c r="G143" s="85">
        <f t="shared" si="13"/>
        <v>70.63814742796536</v>
      </c>
      <c r="H143" s="86">
        <f t="shared" si="14"/>
        <v>220.49999999999977</v>
      </c>
      <c r="I143" s="86">
        <f t="shared" si="15"/>
        <v>664.3999999999999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</f>
        <v>1307.6000000000001</v>
      </c>
      <c r="E144" s="92">
        <f>D144/D143*100</f>
        <v>81.8068068068068</v>
      </c>
      <c r="F144" s="92">
        <f t="shared" si="16"/>
        <v>88.9947594092425</v>
      </c>
      <c r="G144" s="92">
        <f t="shared" si="13"/>
        <v>70.02249116418551</v>
      </c>
      <c r="H144" s="90">
        <f t="shared" si="14"/>
        <v>161.69999999999982</v>
      </c>
      <c r="I144" s="90">
        <f t="shared" si="15"/>
        <v>559.8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1.732982982982983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0.21818984988497434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+2471.4</f>
        <v>132558.7</v>
      </c>
      <c r="E148" s="95">
        <f>D148/D109*100</f>
        <v>30.096735540007646</v>
      </c>
      <c r="F148" s="85">
        <f t="shared" si="16"/>
        <v>95.36487349785902</v>
      </c>
      <c r="G148" s="85">
        <f t="shared" si="13"/>
        <v>87.54591648713944</v>
      </c>
      <c r="H148" s="86">
        <f t="shared" si="14"/>
        <v>6442.899999999994</v>
      </c>
      <c r="I148" s="86">
        <f t="shared" si="15"/>
        <v>18857.49999999997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</f>
        <v>55.3</v>
      </c>
      <c r="E151" s="95">
        <f>D151/D109*100</f>
        <v>0.012555565763412154</v>
      </c>
      <c r="F151" s="85">
        <f t="shared" si="16"/>
        <v>72.00520833333331</v>
      </c>
      <c r="G151" s="85">
        <f t="shared" si="13"/>
        <v>58.89243876464323</v>
      </c>
      <c r="H151" s="86">
        <f t="shared" si="14"/>
        <v>21.500000000000014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</f>
        <v>10409.600000000002</v>
      </c>
      <c r="E152" s="95">
        <f>D152/D109*100</f>
        <v>2.3634433520943072</v>
      </c>
      <c r="F152" s="85">
        <f t="shared" si="16"/>
        <v>85.69829090789347</v>
      </c>
      <c r="G152" s="85">
        <f t="shared" si="13"/>
        <v>73.09599045010886</v>
      </c>
      <c r="H152" s="86">
        <f t="shared" si="14"/>
        <v>1737.199999999997</v>
      </c>
      <c r="I152" s="86">
        <f t="shared" si="15"/>
        <v>3831.399999999998</v>
      </c>
    </row>
    <row r="153" spans="1:9" s="96" customFormat="1" ht="19.5" customHeight="1">
      <c r="A153" s="145" t="s">
        <v>48</v>
      </c>
      <c r="B153" s="146">
        <f>185333.8+43780-3259.9-1145.3</f>
        <v>224708.6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5">
        <f>D153/D109*100</f>
        <v>51.01886833101692</v>
      </c>
      <c r="F153" s="85">
        <f t="shared" si="16"/>
        <v>99.99999340034158</v>
      </c>
      <c r="G153" s="85">
        <f t="shared" si="13"/>
        <v>61.85835697872973</v>
      </c>
      <c r="H153" s="86">
        <f t="shared" si="14"/>
        <v>0.014830000029178336</v>
      </c>
      <c r="I153" s="86">
        <f>C153-D153</f>
        <v>138554.51483000006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1886.8+1886.8+1886.8+1886.8+1886.8+1886.8+1886.8+1886.8+1886.8+1886.8+1886.8+1886.8+1886.8+1886.8+1886.8+1886.8+1886.8+1886.8+1886.8+1886.8+1886.8+1886.8+1886.8+1886.8+1886.8</f>
        <v>47170.000000000015</v>
      </c>
      <c r="E154" s="95">
        <f>D154/D109*100</f>
        <v>10.709693256060605</v>
      </c>
      <c r="F154" s="85">
        <f t="shared" si="16"/>
        <v>92.59259259259262</v>
      </c>
      <c r="G154" s="85">
        <f t="shared" si="13"/>
        <v>69.44423997055577</v>
      </c>
      <c r="H154" s="86">
        <f t="shared" si="14"/>
        <v>3773.599999999984</v>
      </c>
      <c r="I154" s="86">
        <f t="shared" si="15"/>
        <v>20754.999999999985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485672.3197900001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1622202.2567900005</v>
      </c>
      <c r="E156" s="25">
        <v>100</v>
      </c>
      <c r="F156" s="3">
        <f>D156/B156*100</f>
        <v>87.4814903881855</v>
      </c>
      <c r="G156" s="3">
        <f aca="true" t="shared" si="17" ref="G156:G162">D156/C156*100</f>
        <v>64.68155688593866</v>
      </c>
      <c r="H156" s="36">
        <f>B156-D156</f>
        <v>232135.4432099997</v>
      </c>
      <c r="I156" s="36">
        <f aca="true" t="shared" si="18" ref="I156:I162">C156-D156</f>
        <v>885780.4432099997</v>
      </c>
      <c r="K156" s="129">
        <f>D156-114199.9-202905.8-214631.3-204053.8-222765.5+11.7-231911.7-174259.3+121.8-188776.5</f>
        <v>68831.95679000037</v>
      </c>
    </row>
    <row r="157" spans="1:9" ht="18.75">
      <c r="A157" s="15" t="s">
        <v>5</v>
      </c>
      <c r="B157" s="47">
        <f>B8+B20+B34+B53+B61+B93+B117+B122+B47+B144+B135+B105</f>
        <v>761121.0000000001</v>
      </c>
      <c r="C157" s="47">
        <f>C8+C20+C34+C53+C61+C93+C117+C122+C47+C144+C135+C105</f>
        <v>996750.1</v>
      </c>
      <c r="D157" s="47">
        <f>D8+D20+D34+D53+D61+D93+D117+D122+D47+D144+D135+D105</f>
        <v>660203.4000000001</v>
      </c>
      <c r="E157" s="6">
        <f>D157/D156*100</f>
        <v>40.69797075158832</v>
      </c>
      <c r="F157" s="6">
        <f aca="true" t="shared" si="19" ref="F157:F162">D157/B157*100</f>
        <v>86.74092555585776</v>
      </c>
      <c r="G157" s="6">
        <f t="shared" si="17"/>
        <v>66.23559907342876</v>
      </c>
      <c r="H157" s="48">
        <f aca="true" t="shared" si="20" ref="H157:H162">B157-D157</f>
        <v>100917.59999999998</v>
      </c>
      <c r="I157" s="57">
        <f t="shared" si="18"/>
        <v>336546.69999999984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125285.7</v>
      </c>
      <c r="D158" s="86">
        <f>D11+D23+D36+D56+D63+D94+D50+D145+D111+D114+D98+D142+D131</f>
        <v>65961.59999999996</v>
      </c>
      <c r="E158" s="6">
        <f>D158/D156*100</f>
        <v>4.066176071689371</v>
      </c>
      <c r="F158" s="6">
        <f t="shared" si="19"/>
        <v>81.73882871942297</v>
      </c>
      <c r="G158" s="6">
        <f t="shared" si="17"/>
        <v>52.64894557000517</v>
      </c>
      <c r="H158" s="48">
        <f>B158-D158</f>
        <v>14736.400000000052</v>
      </c>
      <c r="I158" s="57">
        <f t="shared" si="18"/>
        <v>59324.100000000035</v>
      </c>
    </row>
    <row r="159" spans="1:9" ht="18.75">
      <c r="A159" s="15" t="s">
        <v>1</v>
      </c>
      <c r="B159" s="135">
        <f>B22+B10+B55+B49+B62+B35+B126</f>
        <v>36359.4</v>
      </c>
      <c r="C159" s="135">
        <f>C22+C10+C55+C49+C62+C35+C126</f>
        <v>47947.700000000004</v>
      </c>
      <c r="D159" s="135">
        <f>D22+D10+D55+D49+D62+D35+D126</f>
        <v>29580.600000000002</v>
      </c>
      <c r="E159" s="6">
        <f>D159/D156*100</f>
        <v>1.8234840862898214</v>
      </c>
      <c r="F159" s="6">
        <f t="shared" si="19"/>
        <v>81.35612798891071</v>
      </c>
      <c r="G159" s="6">
        <f t="shared" si="17"/>
        <v>61.693470176880226</v>
      </c>
      <c r="H159" s="48">
        <f t="shared" si="20"/>
        <v>6778.799999999999</v>
      </c>
      <c r="I159" s="57">
        <f t="shared" si="18"/>
        <v>18367.100000000002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53645.06000000001</v>
      </c>
      <c r="E160" s="6">
        <f>D160/D156*100</f>
        <v>3.306927960151676</v>
      </c>
      <c r="F160" s="6">
        <f>D160/B160*100</f>
        <v>80.8739411171431</v>
      </c>
      <c r="G160" s="6">
        <f t="shared" si="17"/>
        <v>61.469232761248236</v>
      </c>
      <c r="H160" s="48">
        <f>B160-D160</f>
        <v>12686.639999999985</v>
      </c>
      <c r="I160" s="57">
        <f t="shared" si="18"/>
        <v>33626.34000000001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0.002373316880731226</v>
      </c>
      <c r="F161" s="6">
        <f t="shared" si="19"/>
        <v>47.4722564734895</v>
      </c>
      <c r="G161" s="6">
        <f t="shared" si="17"/>
        <v>31.326281529698935</v>
      </c>
      <c r="H161" s="48">
        <f t="shared" si="20"/>
        <v>42.600000000000016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909746.5000000002</v>
      </c>
      <c r="C162" s="59">
        <f>C156-C157-C158-C159-C160-C161</f>
        <v>1250604.9000000004</v>
      </c>
      <c r="D162" s="59">
        <f>D156-D157-D158-D159-D160-D161</f>
        <v>812773.0967900003</v>
      </c>
      <c r="E162" s="28">
        <f>D162/D156*100</f>
        <v>50.103067813400074</v>
      </c>
      <c r="F162" s="28">
        <f t="shared" si="19"/>
        <v>89.34061266407731</v>
      </c>
      <c r="G162" s="28">
        <f t="shared" si="17"/>
        <v>64.99039758999825</v>
      </c>
      <c r="H162" s="80">
        <f t="shared" si="20"/>
        <v>96973.4032099999</v>
      </c>
      <c r="I162" s="80">
        <f t="shared" si="18"/>
        <v>437831.80321000004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1622202.2567900005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1622202.2567900005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2019-09-10T12:54:47Z</dcterms:modified>
  <cp:category/>
  <cp:version/>
  <cp:contentType/>
  <cp:contentStatus/>
</cp:coreProperties>
</file>